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G:\My Drive\Consulting Pathway\Coaching\2. Resources\"/>
    </mc:Choice>
  </mc:AlternateContent>
  <xr:revisionPtr revIDLastSave="0" documentId="13_ncr:1_{896A1674-ED5C-43E5-B6E8-689EC139B645}" xr6:coauthVersionLast="47" xr6:coauthVersionMax="47" xr10:uidLastSave="{00000000-0000-0000-0000-000000000000}"/>
  <bookViews>
    <workbookView xWindow="28680" yWindow="75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B11" i="1"/>
  <c r="B12" i="1" s="1"/>
  <c r="B13" i="1" s="1"/>
  <c r="B14" i="1" s="1"/>
  <c r="B16" i="1" s="1"/>
  <c r="E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Dave Bayless</author>
  </authors>
  <commentList>
    <comment ref="A2" authorId="0" shapeId="0" xr:uid="{955730F3-C2A9-4F51-A377-166A719E67A2}">
      <text>
        <r>
          <rPr>
            <b/>
            <sz val="9"/>
            <color indexed="81"/>
            <rFont val="Tahoma"/>
            <family val="2"/>
          </rPr>
          <t>Dave Bayless:</t>
        </r>
        <r>
          <rPr>
            <sz val="9"/>
            <color indexed="81"/>
            <rFont val="Tahoma"/>
            <family val="2"/>
          </rPr>
          <t xml:space="preserve">
The fully-burdened cost of an employee includes taxes and benefits as well as amortized hiring and training costs. In the United States, the fully-burdened cost is often between 1.2 and 1.4 times the employee's base annual salary.</t>
        </r>
      </text>
    </comment>
    <comment ref="A4" authorId="0" shapeId="0" xr:uid="{7B242F93-E00D-453A-85A8-2400648C8957}">
      <text>
        <r>
          <rPr>
            <b/>
            <sz val="9"/>
            <color indexed="81"/>
            <rFont val="Tahoma"/>
            <family val="2"/>
          </rPr>
          <t>Dave Bayless:</t>
        </r>
        <r>
          <rPr>
            <sz val="9"/>
            <color indexed="81"/>
            <rFont val="Tahoma"/>
            <family val="2"/>
          </rPr>
          <t xml:space="preserve">
There are 240 work days per year for an employee who has 2 weeks vacation and 10 additional holidays.</t>
        </r>
      </text>
    </comment>
    <comment ref="A5" authorId="0" shapeId="0" xr:uid="{62190D32-9349-4DFB-87AA-94ADD208645A}">
      <text>
        <r>
          <rPr>
            <b/>
            <sz val="9"/>
            <color indexed="81"/>
            <rFont val="Tahoma"/>
            <family val="2"/>
          </rPr>
          <t>Dave Bayless:</t>
        </r>
        <r>
          <rPr>
            <sz val="9"/>
            <color indexed="81"/>
            <rFont val="Tahoma"/>
            <family val="2"/>
          </rPr>
          <t xml:space="preserve">
Assumes the value of a dollar saved today is worth more than a dollar saved in the future.</t>
        </r>
      </text>
    </comment>
    <comment ref="A7" authorId="0" shapeId="0" xr:uid="{3F09003B-74CB-4F76-A9B1-A4D79A59C567}">
      <text>
        <r>
          <rPr>
            <b/>
            <sz val="9"/>
            <color indexed="81"/>
            <rFont val="Tahoma"/>
            <family val="2"/>
          </rPr>
          <t>Dave Bayless:</t>
        </r>
        <r>
          <rPr>
            <sz val="9"/>
            <color indexed="81"/>
            <rFont val="Tahoma"/>
            <family val="2"/>
          </rPr>
          <t xml:space="preserve">
This is the period during which the tasks that waste time are likely to persist if not automated.</t>
        </r>
      </text>
    </comment>
    <comment ref="A12" authorId="0" shapeId="0" xr:uid="{1819EFAF-C167-4AA9-950F-7F9582AD4116}">
      <text>
        <r>
          <rPr>
            <b/>
            <sz val="9"/>
            <color indexed="81"/>
            <rFont val="Tahoma"/>
            <family val="2"/>
          </rPr>
          <t>Dave Bayless:</t>
        </r>
        <r>
          <rPr>
            <sz val="9"/>
            <color indexed="81"/>
            <rFont val="Tahoma"/>
            <family val="2"/>
          </rPr>
          <t xml:space="preserve">
Assumes an 8-hour work day.</t>
        </r>
      </text>
    </comment>
    <comment ref="A15" authorId="0" shapeId="0" xr:uid="{75A6C9CA-8B33-4C7C-810E-8639E4FBD007}">
      <text>
        <r>
          <rPr>
            <b/>
            <sz val="9"/>
            <color indexed="81"/>
            <rFont val="Tahoma"/>
            <family val="2"/>
          </rPr>
          <t>Dave Bayless:</t>
        </r>
        <r>
          <rPr>
            <sz val="9"/>
            <color indexed="81"/>
            <rFont val="Tahoma"/>
            <family val="2"/>
          </rPr>
          <t xml:space="preserve">
Assumes continuous compounding.</t>
        </r>
      </text>
    </comment>
  </commentList>
</comments>
</file>

<file path=xl/sharedStrings.xml><?xml version="1.0" encoding="utf-8"?>
<sst xmlns="http://schemas.openxmlformats.org/spreadsheetml/2006/main" count="20" uniqueCount="18">
  <si>
    <t>Inputs</t>
  </si>
  <si>
    <t>Calculations</t>
  </si>
  <si>
    <t>Burdened Cost Multiplier</t>
  </si>
  <si>
    <t>Fully-burdened Annual Cost</t>
  </si>
  <si>
    <t>Base Annual Salary</t>
  </si>
  <si>
    <t>Opportunity Cost per Minute</t>
  </si>
  <si>
    <t>Work Days per Year</t>
  </si>
  <si>
    <t>Opportunity Cost per Work Day</t>
  </si>
  <si>
    <t>Annual Discount Rate</t>
  </si>
  <si>
    <t>Opportunity Cost per Calendar Day</t>
  </si>
  <si>
    <t>Minutes Wasted per Work Day</t>
  </si>
  <si>
    <t>Daily Discount Rate</t>
  </si>
  <si>
    <t>Forecast Horizon in Years</t>
  </si>
  <si>
    <t>Present Value Opportunity Cost</t>
  </si>
  <si>
    <t>Affected Employees</t>
  </si>
  <si>
    <t>The Present Value Cost of Wasted Time</t>
  </si>
  <si>
    <t>(The amount you can afford to spend to eliminate the waste.)</t>
  </si>
  <si>
    <t>Author: Dave Bayless, Human Scale 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</si>
</sst>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&quot;$&quot;#,##0"/>
    <numFmt numFmtId="166" formatCode="&quot;$&quot;#,##0.000"/>
    <numFmt numFmtId="167" formatCode="_(&quot;$&quot;* #,##0_);_(&quot;$&quot;* \(#,##0\);_(&quot;$&quot;* &quot;-&quot;??_);_(@_)"/>
  </numFmts>
  <fonts count="10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theme="0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color rgb="FF000000"/>
      <name val="Arial"/>
      <family val="2"/>
      <scheme val="minor"/>
    </font>
    <font>
      <sz val="8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3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2" fillId="0" borderId="0" xfId="0" applyFont="1"/>
    <xf numFmtId="165" fontId="2" fillId="0" borderId="0" xfId="0" applyNumberFormat="1" applyFont="1"/>
    <xf numFmtId="166" fontId="2" fillId="0" borderId="0" xfId="0" applyNumberFormat="1" applyFont="1"/>
    <xf numFmtId="10" fontId="2" fillId="0" borderId="0" xfId="0" applyNumberFormat="1" applyFont="1"/>
    <xf numFmtId="0" fontId="2" fillId="2" borderId="0" xfId="0" applyFont="1" applyFill="1"/>
    <xf numFmtId="165" fontId="2" fillId="2" borderId="0" xfId="0" applyNumberFormat="1" applyFont="1" applyFill="1"/>
    <xf numFmtId="165" fontId="0" fillId="0" borderId="0" xfId="0" applyNumberFormat="1"/>
    <xf numFmtId="167" fontId="0" fillId="0" borderId="0" xfId="1" applyNumberFormat="1" applyFont="1"/>
    <xf numFmtId="165" fontId="4" fillId="0" borderId="0" xfId="0" applyNumberFormat="1" applyFont="1"/>
    <xf numFmtId="0" fontId="0" fillId="0" borderId="2" xfId="0" applyBorder="1"/>
    <xf numFmtId="167" fontId="0" fillId="0" borderId="3" xfId="1" applyNumberFormat="1" applyFont="1" applyBorder="1"/>
    <xf numFmtId="0" fontId="2" fillId="0" borderId="0" xfId="0" applyFont="1" applyProtection="1">
      <protection locked="0"/>
    </xf>
    <xf numFmtId="165" fontId="2" fillId="0" borderId="0" xfId="0" applyNumberFormat="1" applyFont="1" applyProtection="1">
      <protection locked="0"/>
    </xf>
    <xf numFmtId="3" fontId="2" fillId="0" borderId="0" xfId="0" applyNumberFormat="1" applyFont="1" applyProtection="1">
      <protection locked="0"/>
    </xf>
    <xf numFmtId="9" fontId="2" fillId="0" borderId="0" xfId="0" applyNumberFormat="1" applyFont="1" applyProtection="1">
      <protection locked="0"/>
    </xf>
    <xf numFmtId="0" fontId="9" fillId="0" borderId="0" xfId="2"/>
    <xf numFmtId="0" fontId="3" fillId="0" borderId="0" xfId="0" applyFont="1" applyAlignment="1">
      <alignment horizontal="center" vertical="center" textRotation="90" wrapText="1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62119</xdr:colOff>
      <xdr:row>10</xdr:row>
      <xdr:rowOff>74543</xdr:rowOff>
    </xdr:from>
    <xdr:to>
      <xdr:col>10</xdr:col>
      <xdr:colOff>12423</xdr:colOff>
      <xdr:row>14</xdr:row>
      <xdr:rowOff>78686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3AE06BE-2242-8D09-80E0-950376271933}"/>
            </a:ext>
          </a:extLst>
        </xdr:cNvPr>
        <xdr:cNvSpPr txBox="1"/>
      </xdr:nvSpPr>
      <xdr:spPr>
        <a:xfrm>
          <a:off x="3528391" y="1905000"/>
          <a:ext cx="3884543" cy="79927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"Wasted" time is that which is spent on tasks that a) could be automated effectively,</a:t>
          </a:r>
          <a:r>
            <a:rPr lang="en-US" sz="1100" baseline="0"/>
            <a:t> b) aren't enhanced by human execution, and c) are inconvenient, unpleasant, or otherwise cause some form of friction.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s://humanscalebusiness.org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16"/>
  <sheetViews>
    <sheetView showGridLines="0" tabSelected="1" zoomScale="175" zoomScaleNormal="175" workbookViewId="0">
      <selection activeCell="B2" sqref="B2"/>
    </sheetView>
  </sheetViews>
  <sheetFormatPr defaultColWidth="12.54296875" defaultRowHeight="15.75" customHeight="1" x14ac:dyDescent="0.25"/>
  <cols>
    <col min="1" max="1" width="30.54296875" bestFit="1" customWidth="1"/>
    <col min="2" max="2" width="8.81640625" bestFit="1" customWidth="1"/>
    <col min="4" max="4" width="8.1796875" customWidth="1"/>
    <col min="5" max="5" width="3.54296875" customWidth="1"/>
    <col min="6" max="8" width="9" bestFit="1" customWidth="1"/>
    <col min="9" max="10" width="10.1796875" bestFit="1" customWidth="1"/>
  </cols>
  <sheetData>
    <row r="1" spans="1:10" ht="20" x14ac:dyDescent="0.4">
      <c r="A1" s="1" t="s">
        <v>0</v>
      </c>
      <c r="B1" s="2"/>
      <c r="D1" s="22" t="s">
        <v>15</v>
      </c>
      <c r="E1" s="22"/>
      <c r="F1" s="22"/>
      <c r="G1" s="22"/>
      <c r="H1" s="22"/>
      <c r="I1" s="22"/>
      <c r="J1" s="22"/>
    </row>
    <row r="2" spans="1:10" ht="12.75" customHeight="1" x14ac:dyDescent="0.25">
      <c r="A2" s="3" t="s">
        <v>2</v>
      </c>
      <c r="B2" s="14">
        <v>1.2</v>
      </c>
      <c r="D2" s="21" t="s">
        <v>16</v>
      </c>
      <c r="E2" s="21"/>
      <c r="F2" s="21"/>
      <c r="G2" s="21"/>
      <c r="H2" s="21"/>
      <c r="I2" s="21"/>
      <c r="J2" s="21"/>
    </row>
    <row r="3" spans="1:10" ht="12.5" x14ac:dyDescent="0.25">
      <c r="A3" s="3" t="s">
        <v>4</v>
      </c>
      <c r="B3" s="15">
        <v>100000</v>
      </c>
      <c r="F3" s="20" t="s">
        <v>4</v>
      </c>
      <c r="G3" s="20"/>
      <c r="H3" s="20"/>
      <c r="I3" s="20"/>
      <c r="J3" s="20"/>
    </row>
    <row r="4" spans="1:10" ht="13" thickBot="1" x14ac:dyDescent="0.3">
      <c r="A4" s="3" t="s">
        <v>6</v>
      </c>
      <c r="B4" s="16">
        <v>250</v>
      </c>
      <c r="D4" s="9"/>
      <c r="E4" s="11">
        <f>B16</f>
        <v>196707.72141945604</v>
      </c>
      <c r="F4" s="13">
        <v>40000</v>
      </c>
      <c r="G4" s="13">
        <v>50000</v>
      </c>
      <c r="H4" s="13">
        <v>60000</v>
      </c>
      <c r="I4" s="13">
        <v>70000</v>
      </c>
      <c r="J4" s="13">
        <v>80000</v>
      </c>
    </row>
    <row r="5" spans="1:10" ht="12.5" x14ac:dyDescent="0.25">
      <c r="A5" s="3" t="s">
        <v>8</v>
      </c>
      <c r="B5" s="17">
        <v>0.1</v>
      </c>
      <c r="D5" s="19" t="s">
        <v>10</v>
      </c>
      <c r="E5" s="12">
        <v>5</v>
      </c>
      <c r="F5" s="10">
        <f t="dataTable" ref="F5:J10" dt2D="1" dtr="1" r1="B6" r2="B3"/>
        <v>19670.772141945603</v>
      </c>
      <c r="G5" s="10">
        <v>24588.465177432005</v>
      </c>
      <c r="H5" s="10">
        <v>29506.15821291841</v>
      </c>
      <c r="I5" s="10">
        <v>34423.851248404804</v>
      </c>
      <c r="J5" s="10">
        <v>39341.544283891206</v>
      </c>
    </row>
    <row r="6" spans="1:10" ht="12.5" x14ac:dyDescent="0.25">
      <c r="A6" s="3" t="s">
        <v>10</v>
      </c>
      <c r="B6" s="16">
        <v>20</v>
      </c>
      <c r="D6" s="19"/>
      <c r="E6" s="12">
        <v>10</v>
      </c>
      <c r="F6" s="10">
        <v>39341.544283891206</v>
      </c>
      <c r="G6" s="10">
        <v>49176.930354864009</v>
      </c>
      <c r="H6" s="10">
        <v>59012.31642583682</v>
      </c>
      <c r="I6" s="10">
        <v>68847.702496809608</v>
      </c>
      <c r="J6" s="10">
        <v>78683.088567782412</v>
      </c>
    </row>
    <row r="7" spans="1:10" ht="12.5" x14ac:dyDescent="0.25">
      <c r="A7" s="3" t="s">
        <v>12</v>
      </c>
      <c r="B7" s="16">
        <v>5</v>
      </c>
      <c r="D7" s="19"/>
      <c r="E7" s="12">
        <v>15</v>
      </c>
      <c r="F7" s="10">
        <v>59012.316425836798</v>
      </c>
      <c r="G7" s="10">
        <v>73765.395532295996</v>
      </c>
      <c r="H7" s="10">
        <v>88518.4746387552</v>
      </c>
      <c r="I7" s="10">
        <v>103271.55374521441</v>
      </c>
      <c r="J7" s="10">
        <v>118024.6328516736</v>
      </c>
    </row>
    <row r="8" spans="1:10" ht="15.75" customHeight="1" x14ac:dyDescent="0.25">
      <c r="A8" s="3" t="s">
        <v>14</v>
      </c>
      <c r="B8" s="16">
        <v>10</v>
      </c>
      <c r="D8" s="19"/>
      <c r="E8" s="12">
        <v>20</v>
      </c>
      <c r="F8" s="10">
        <v>78683.088567782412</v>
      </c>
      <c r="G8" s="10">
        <v>98353.860709728018</v>
      </c>
      <c r="H8" s="10">
        <v>118024.63285167364</v>
      </c>
      <c r="I8" s="10">
        <v>137695.40499361922</v>
      </c>
      <c r="J8" s="10">
        <v>157366.17713556482</v>
      </c>
    </row>
    <row r="9" spans="1:10" ht="15.75" customHeight="1" x14ac:dyDescent="0.25">
      <c r="D9" s="19"/>
      <c r="E9" s="12">
        <v>25</v>
      </c>
      <c r="F9" s="10">
        <v>98353.860709728018</v>
      </c>
      <c r="G9" s="10">
        <v>122942.32588716003</v>
      </c>
      <c r="H9" s="10">
        <v>147530.79106459199</v>
      </c>
      <c r="I9" s="10">
        <v>172119.25624202401</v>
      </c>
      <c r="J9" s="10">
        <v>196707.72141945604</v>
      </c>
    </row>
    <row r="10" spans="1:10" ht="15.75" customHeight="1" x14ac:dyDescent="0.3">
      <c r="A10" s="1" t="s">
        <v>1</v>
      </c>
      <c r="B10" s="2"/>
      <c r="D10" s="19"/>
      <c r="E10" s="12">
        <v>30</v>
      </c>
      <c r="F10" s="10">
        <v>118024.6328516736</v>
      </c>
      <c r="G10" s="10">
        <v>147530.79106459199</v>
      </c>
      <c r="H10" s="10">
        <v>177036.9492775104</v>
      </c>
      <c r="I10" s="10">
        <v>206543.10749042881</v>
      </c>
      <c r="J10" s="10">
        <v>236049.26570334719</v>
      </c>
    </row>
    <row r="11" spans="1:10" ht="15.75" customHeight="1" x14ac:dyDescent="0.25">
      <c r="A11" s="3" t="s">
        <v>3</v>
      </c>
      <c r="B11" s="4">
        <f>B3*B2</f>
        <v>120000</v>
      </c>
    </row>
    <row r="12" spans="1:10" ht="15.75" customHeight="1" x14ac:dyDescent="0.25">
      <c r="A12" s="3" t="s">
        <v>5</v>
      </c>
      <c r="B12" s="5">
        <f>B11/(B4*8*60)</f>
        <v>1</v>
      </c>
    </row>
    <row r="13" spans="1:10" ht="15.75" customHeight="1" x14ac:dyDescent="0.25">
      <c r="A13" s="3" t="s">
        <v>7</v>
      </c>
      <c r="B13" s="5">
        <f>B12*B6</f>
        <v>20</v>
      </c>
    </row>
    <row r="14" spans="1:10" ht="15.75" customHeight="1" x14ac:dyDescent="0.25">
      <c r="A14" s="3" t="s">
        <v>9</v>
      </c>
      <c r="B14" s="5">
        <f>B13*B4/365</f>
        <v>13.698630136986301</v>
      </c>
    </row>
    <row r="15" spans="1:10" ht="15.75" customHeight="1" x14ac:dyDescent="0.25">
      <c r="A15" s="3" t="s">
        <v>11</v>
      </c>
      <c r="B15" s="6">
        <f>EXP(B5/365)-1</f>
        <v>2.7401013666095153E-4</v>
      </c>
    </row>
    <row r="16" spans="1:10" ht="15.75" customHeight="1" x14ac:dyDescent="0.25">
      <c r="A16" s="7" t="s">
        <v>13</v>
      </c>
      <c r="B16" s="8">
        <f>B14*(1-POWER(1+B15,-B7*365))/B15*B8</f>
        <v>196707.72141945604</v>
      </c>
      <c r="D16" s="18" t="s">
        <v>17</v>
      </c>
    </row>
  </sheetData>
  <sheetProtection sheet="1" objects="1" scenarios="1" selectLockedCells="1"/>
  <mergeCells count="4">
    <mergeCell ref="D5:D10"/>
    <mergeCell ref="F3:J3"/>
    <mergeCell ref="D2:J2"/>
    <mergeCell ref="D1:J1"/>
  </mergeCells>
  <conditionalFormatting sqref="F5:J10">
    <cfRule type="colorScale" priority="1">
      <colorScale>
        <cfvo type="min"/>
        <cfvo type="max"/>
        <color rgb="FFFFEF9C"/>
        <color rgb="FF63BE7B"/>
      </colorScale>
    </cfRule>
  </conditionalFormatting>
  <dataValidations count="1">
    <dataValidation type="list" allowBlank="1" showInputMessage="1" showErrorMessage="1" prompt="This is the ratio of fully-burdened cost to annual salary." sqref="B2" xr:uid="{00000000-0002-0000-0000-000000000000}">
      <formula1>"1.0,1.2,1.4"</formula1>
    </dataValidation>
  </dataValidations>
  <hyperlinks>
    <hyperlink ref="D16" r:id="rId1" xr:uid="{738F2C88-4148-4C45-B0F5-A762CD673606}"/>
  </hyperlinks>
  <pageMargins left="0.7" right="0.7" top="0.75" bottom="0.75" header="0.3" footer="0.3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O'Mahoney</dc:creator>
  <cp:lastModifiedBy>Joseph O'Mahoney</cp:lastModifiedBy>
  <dcterms:created xsi:type="dcterms:W3CDTF">2023-09-29T12:45:08Z</dcterms:created>
  <dcterms:modified xsi:type="dcterms:W3CDTF">2023-09-29T12:46:39Z</dcterms:modified>
</cp:coreProperties>
</file>